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ffanyMorelli\Desktop\"/>
    </mc:Choice>
  </mc:AlternateContent>
  <xr:revisionPtr revIDLastSave="0" documentId="13_ncr:1_{76EF13BB-70B6-4454-9FBE-4A275E2D545F}" xr6:coauthVersionLast="47" xr6:coauthVersionMax="47" xr10:uidLastSave="{00000000-0000-0000-0000-000000000000}"/>
  <bookViews>
    <workbookView xWindow="-28920" yWindow="-120" windowWidth="29040" windowHeight="15840" xr2:uid="{61638222-B2D9-4DBD-ADBB-07F4F4F60853}"/>
  </bookViews>
  <sheets>
    <sheet name="Rates w-History MASTER" sheetId="1" r:id="rId1"/>
    <sheet name="Tiered Rates MASTER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BalanceForwardYR1">[1]RevRsvByDUYR1!$H$7:$H$21</definedName>
    <definedName name="CapitalYR1">[1]RevRsvByDUYR1!$D$7:$D$21</definedName>
    <definedName name="CapitalYR2">[1]RevRsvByDUYR2!$D$7:$D$21</definedName>
    <definedName name="DecisionUnitsYR1">[1]RevRsvByDUYR1!$A$7:$A$21</definedName>
    <definedName name="DecisionUnitsYR2">[1]RevRsvByDUYR2!$A$7:$A$21</definedName>
    <definedName name="ExpenseYR1">[1]RevRsvByDUYR1!$F$7:$F$21</definedName>
    <definedName name="ExpenseYR2">[1]RevRsvByDUYR2!$F$7:$F$21</definedName>
    <definedName name="OrgBalanceForwardYR1">[1]RevRsvByDUYR1!$H$2:$H$2</definedName>
    <definedName name="OrgCapitalYR1">[1]RevRsvByDUYR1!$D$2:$D$2</definedName>
    <definedName name="OrgCapitalYR2">[1]RevRsvByDUYR2!$D$2:$D$2</definedName>
    <definedName name="OrgExpenseYR1">[1]RevRsvByDUYR1!$F$2:$F$2</definedName>
    <definedName name="OrgExpenseYR2">[1]RevRsvByDUYR2!$F$2:$F$2</definedName>
    <definedName name="OrgRevenueYR1">[1]RevRsvByDUYR1!$J$2:$J$2</definedName>
    <definedName name="OrgRevenueYR2">[1]RevRsvByDUYR2!$J$2:$J$2</definedName>
    <definedName name="_xlnm.Print_Area" localSheetId="0">'Rates w-History MASTER'!$A$1:$G$38</definedName>
    <definedName name="_xlnm.Print_Area" localSheetId="1">'Tiered Rates MASTER'!$A$1:$K$22</definedName>
    <definedName name="Recover">[2]Macro1!$A$32</definedName>
    <definedName name="RevenueYR1">[1]RevRsvByDUYR1!$J$7:$J$21</definedName>
    <definedName name="RevenueYR2">[1]RevRsvByDUYR2!$J$7:$J$21</definedName>
    <definedName name="TableName">"Dummy"</definedName>
    <definedName name="TotalBiennialSalaryAndBenefits">[3]BaseLaborAllocationYR1!#REF!</definedName>
    <definedName name="x">[4]BaseLaborAllocationYR1!#REF!</definedName>
    <definedName name="Z_1D91A894_7D27_49A9_927C_FA746A4ACF3A_.wvu.PrintArea" localSheetId="0" hidden="1">'Rates w-History MASTER'!$C$1:$E$37</definedName>
    <definedName name="Z_1D91A894_7D27_49A9_927C_FA746A4ACF3A_.wvu.PrintArea" localSheetId="1" hidden="1">'Tiered Rates MASTER'!$A$1:$H$22</definedName>
    <definedName name="Z_7633748A_F154_49D5_8B05_AFE2149A22F8_.wvu.PrintArea" localSheetId="0" hidden="1">'Rates w-History MASTER'!$C$1:$E$37</definedName>
    <definedName name="Z_7633748A_F154_49D5_8B05_AFE2149A22F8_.wvu.PrintArea" localSheetId="1" hidden="1">'Tiered Rates MASTER'!$A$1:$H$22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38" i="1" l="1"/>
  <c r="F38" i="1"/>
  <c r="F35" i="1"/>
  <c r="G35" i="1" s="1"/>
  <c r="G33" i="1"/>
  <c r="G32" i="1"/>
  <c r="G31" i="1"/>
  <c r="G30" i="1"/>
  <c r="G28" i="1"/>
  <c r="G27" i="1"/>
  <c r="G26" i="1"/>
  <c r="G25" i="1"/>
  <c r="F18" i="1"/>
  <c r="G18" i="1" s="1"/>
  <c r="F17" i="1"/>
  <c r="G17" i="1" s="1"/>
  <c r="G15" i="1"/>
  <c r="G14" i="1"/>
  <c r="G13" i="1"/>
  <c r="F13" i="1"/>
  <c r="G12" i="1"/>
  <c r="F12" i="1"/>
  <c r="F10" i="1"/>
  <c r="G9" i="1"/>
  <c r="G8" i="1"/>
  <c r="G7" i="1"/>
  <c r="F7" i="1"/>
  <c r="G6" i="1"/>
  <c r="F6" i="1"/>
  <c r="G5" i="1"/>
  <c r="F5" i="1"/>
  <c r="G10" i="1" l="1"/>
</calcChain>
</file>

<file path=xl/sharedStrings.xml><?xml version="1.0" encoding="utf-8"?>
<sst xmlns="http://schemas.openxmlformats.org/spreadsheetml/2006/main" count="134" uniqueCount="87">
  <si>
    <t xml:space="preserve"> </t>
  </si>
  <si>
    <t>Service</t>
  </si>
  <si>
    <t>Billing Basis
* = Snatch n Grab</t>
  </si>
  <si>
    <t>B/A</t>
  </si>
  <si>
    <t>GL</t>
  </si>
  <si>
    <t>FY2024</t>
  </si>
  <si>
    <t>FY2025</t>
  </si>
  <si>
    <t>PC/LAN Support</t>
  </si>
  <si>
    <t>Per FTE / Per Year</t>
  </si>
  <si>
    <t>*L01 Budget / Quarterly (7,10,1,4)</t>
  </si>
  <si>
    <t>Agency IT Support</t>
  </si>
  <si>
    <t>Expanded Help Desk Support</t>
  </si>
  <si>
    <t>*L01 Budget / Quarterly (8,11,2,6)</t>
  </si>
  <si>
    <t>Programmer/Developer</t>
  </si>
  <si>
    <t>Per Hour / Per Month</t>
  </si>
  <si>
    <t>Actual / Monthly</t>
  </si>
  <si>
    <t>Database Administrator</t>
  </si>
  <si>
    <t>Database Hosting - SQL</t>
  </si>
  <si>
    <t>Per Gigabyte / Per Month</t>
  </si>
  <si>
    <t>Tier</t>
  </si>
  <si>
    <t>COMPUTER FACILITY</t>
  </si>
  <si>
    <t>Business Productivity Suite (O365)</t>
  </si>
  <si>
    <t>Per License / Per Month</t>
  </si>
  <si>
    <t>UNIX Support</t>
  </si>
  <si>
    <t>Per Partition / Per Year</t>
  </si>
  <si>
    <t>Mainframe Services</t>
  </si>
  <si>
    <t>Per CPU Minute / Per Month</t>
  </si>
  <si>
    <t>Print Management</t>
  </si>
  <si>
    <t>Per Megabyte / Per Month</t>
  </si>
  <si>
    <t>See Tiers</t>
  </si>
  <si>
    <t>NonServer Hosting - Basic</t>
  </si>
  <si>
    <t>Per Server-Device / Per Month</t>
  </si>
  <si>
    <t>Server Hosting - Basic</t>
  </si>
  <si>
    <t>Per Server / Per Month</t>
  </si>
  <si>
    <t>Server Hosting - Virtual</t>
  </si>
  <si>
    <t>Per Slice / Per Month</t>
  </si>
  <si>
    <t>Disk Storage</t>
  </si>
  <si>
    <t>DATA COMMUNICATIONS &amp; NETWORK ENGINEERING</t>
  </si>
  <si>
    <t>SilverNet</t>
  </si>
  <si>
    <t>Per Terabyte / Per Month</t>
  </si>
  <si>
    <t>TELECOMMUNICATIONS</t>
  </si>
  <si>
    <r>
      <t>Phone Line and Voicemail</t>
    </r>
    <r>
      <rPr>
        <b/>
        <sz val="11"/>
        <color rgb="FF0070C0"/>
        <rFont val="Calibri"/>
        <family val="2"/>
        <scheme val="minor"/>
      </rPr>
      <t/>
    </r>
  </si>
  <si>
    <t>Per Line / Per Month (includes LD)</t>
  </si>
  <si>
    <t>PBX Network Access</t>
  </si>
  <si>
    <t>Per Connection / Per Month</t>
  </si>
  <si>
    <t>eliminated</t>
  </si>
  <si>
    <t>800 Svc - Toll Free</t>
  </si>
  <si>
    <t>Per minute</t>
  </si>
  <si>
    <t>NETWORK TRANSPORT</t>
  </si>
  <si>
    <t>Microwave Site Space Rent</t>
  </si>
  <si>
    <t>Per Rack / Per Year</t>
  </si>
  <si>
    <t>Actual / Annually (8)</t>
  </si>
  <si>
    <t>Microwave DS0 Circuit</t>
  </si>
  <si>
    <r>
      <t>Per Channel End / Per Year</t>
    </r>
    <r>
      <rPr>
        <sz val="11"/>
        <color theme="1"/>
        <rFont val="Calibri"/>
        <family val="2"/>
        <scheme val="minor"/>
      </rPr>
      <t/>
    </r>
  </si>
  <si>
    <t>Microwave DS1 Circuit</t>
  </si>
  <si>
    <t>Per Circuit / Per Month</t>
  </si>
  <si>
    <t>Microwave Ethernet Transport</t>
  </si>
  <si>
    <t>MBPS Pipe Size / Per Month</t>
  </si>
  <si>
    <t>SECURITY</t>
  </si>
  <si>
    <t>NCAS Card Reader</t>
  </si>
  <si>
    <t>Per Card Reader / Per Month</t>
  </si>
  <si>
    <t>ASSESSMENTS</t>
  </si>
  <si>
    <t>Infrastructure Assessment</t>
  </si>
  <si>
    <t>1365, 1385</t>
  </si>
  <si>
    <t>Security Assessment</t>
  </si>
  <si>
    <t>Monthly Rate
FY24/25</t>
  </si>
  <si>
    <t>0.00 to .99 TB</t>
  </si>
  <si>
    <t>1.00 to 2.99 TB</t>
  </si>
  <si>
    <t>3.00 to 9.99 TB</t>
  </si>
  <si>
    <t>10.00 to 19.99 TB</t>
  </si>
  <si>
    <t>20.00 to 49.99 TB</t>
  </si>
  <si>
    <t>50.00 to 199.99 TB</t>
  </si>
  <si>
    <t>200.00 to 399.99 TB</t>
  </si>
  <si>
    <t>400.00 to 999.99 TB</t>
  </si>
  <si>
    <t>1000.00 TB and Over</t>
  </si>
  <si>
    <t xml:space="preserve">Unit of Measure </t>
  </si>
  <si>
    <t>Office of the Chief Information Officer Rates - FY24 &amp; 25</t>
  </si>
  <si>
    <t>effective 07/01/2023</t>
  </si>
  <si>
    <t>Office of the Chief Information Officer Tiered Service Rates - FY24 &amp; 25</t>
  </si>
  <si>
    <t xml:space="preserve">
Usage Tier FY 24/25</t>
  </si>
  <si>
    <t>Per 1,000 Lines / Per Month</t>
  </si>
  <si>
    <t>Long Distance (rolled into PL &amp; VM)</t>
  </si>
  <si>
    <t>Server Hosting - Advanced (rolled into Basic)</t>
  </si>
  <si>
    <r>
      <t>SILVERNET</t>
    </r>
    <r>
      <rPr>
        <sz val="11"/>
        <color theme="1"/>
        <rFont val="Calibri"/>
        <family val="2"/>
      </rPr>
      <t xml:space="preserve">
Data Communications &amp; Network Engineering:  BA 1386, GL 7542</t>
    </r>
  </si>
  <si>
    <r>
      <t>Shared Web Server Hosting</t>
    </r>
    <r>
      <rPr>
        <sz val="11"/>
        <color theme="1"/>
        <rFont val="Calibri"/>
        <family val="2"/>
      </rPr>
      <t xml:space="preserve">
Computer Facility:  BA 1385, GL 7532</t>
    </r>
  </si>
  <si>
    <t>Shared Web Server Hosting</t>
  </si>
  <si>
    <t>CLIENT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</si>
</sst>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8" formatCode="_(* #,##0.0000_);_(* \(#,##0.0000\);_(* &quot;-&quot;??_);_(@_)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16" fillId="0" borderId="0">
      <alignment vertical="top"/>
    </xf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44" fontId="0" fillId="0" borderId="0" xfId="0" applyNumberFormat="1"/>
    <xf numFmtId="0" fontId="3" fillId="0" borderId="8" xfId="0" applyFont="1" applyBorder="1" applyAlignment="1">
      <alignment horizontal="center"/>
    </xf>
    <xf numFmtId="0" fontId="10" fillId="0" borderId="0" xfId="0" applyFont="1"/>
    <xf numFmtId="0" fontId="12" fillId="0" borderId="0" xfId="0" applyFont="1"/>
    <xf numFmtId="0" fontId="0" fillId="0" borderId="5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43" fontId="2" fillId="0" borderId="8" xfId="1" applyFont="1" applyFill="1" applyBorder="1" applyAlignment="1">
      <alignment horizontal="center"/>
    </xf>
    <xf numFmtId="43" fontId="2" fillId="0" borderId="11" xfId="1" applyFont="1" applyFill="1" applyBorder="1" applyAlignment="1">
      <alignment horizontal="center"/>
    </xf>
    <xf numFmtId="43" fontId="0" fillId="0" borderId="11" xfId="1" applyFont="1" applyFill="1" applyBorder="1"/>
    <xf numFmtId="44" fontId="3" fillId="0" borderId="11" xfId="2" applyFont="1" applyFill="1" applyBorder="1" applyAlignment="1">
      <alignment horizontal="center"/>
    </xf>
    <xf numFmtId="164" fontId="3" fillId="0" borderId="11" xfId="2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3" fillId="0" borderId="11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43" fontId="3" fillId="0" borderId="8" xfId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3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8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3" xfId="0" applyFill="1" applyBorder="1" applyAlignment="1">
      <alignment vertical="center"/>
    </xf>
    <xf numFmtId="0" fontId="0" fillId="0" borderId="13" xfId="0" applyBorder="1" applyAlignment="1">
      <alignment vertical="center"/>
    </xf>
    <xf numFmtId="43" fontId="3" fillId="0" borderId="13" xfId="1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168" fontId="0" fillId="0" borderId="13" xfId="1" applyNumberFormat="1" applyFont="1" applyFill="1" applyBorder="1"/>
    <xf numFmtId="0" fontId="8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43" fontId="8" fillId="0" borderId="5" xfId="1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vertical="center" wrapText="1"/>
    </xf>
    <xf numFmtId="44" fontId="3" fillId="0" borderId="8" xfId="2" applyFont="1" applyFill="1" applyBorder="1" applyAlignment="1">
      <alignment horizontal="center"/>
    </xf>
    <xf numFmtId="0" fontId="3" fillId="0" borderId="13" xfId="0" applyFont="1" applyBorder="1" applyAlignment="1">
      <alignment vertical="center"/>
    </xf>
    <xf numFmtId="44" fontId="3" fillId="0" borderId="13" xfId="2" applyFont="1" applyFill="1" applyBorder="1" applyAlignment="1">
      <alignment horizontal="center"/>
    </xf>
    <xf numFmtId="0" fontId="0" fillId="0" borderId="8" xfId="0" applyFill="1" applyBorder="1" applyAlignment="1">
      <alignment vertical="center"/>
    </xf>
    <xf numFmtId="43" fontId="0" fillId="0" borderId="8" xfId="1" applyFont="1" applyFill="1" applyBorder="1"/>
    <xf numFmtId="0" fontId="3" fillId="0" borderId="13" xfId="0" applyFont="1" applyFill="1" applyBorder="1" applyAlignment="1">
      <alignment vertical="center"/>
    </xf>
    <xf numFmtId="43" fontId="0" fillId="0" borderId="13" xfId="1" applyFont="1" applyFill="1" applyBorder="1"/>
    <xf numFmtId="0" fontId="0" fillId="0" borderId="5" xfId="0" applyFill="1" applyBorder="1" applyAlignment="1">
      <alignment vertical="center"/>
    </xf>
    <xf numFmtId="43" fontId="0" fillId="0" borderId="5" xfId="1" applyFont="1" applyFill="1" applyBorder="1"/>
    <xf numFmtId="3" fontId="0" fillId="0" borderId="8" xfId="0" applyNumberForma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11" fillId="2" borderId="12" xfId="3" applyFont="1" applyFill="1" applyBorder="1" applyAlignment="1">
      <alignment horizontal="center" wrapText="1"/>
    </xf>
    <xf numFmtId="0" fontId="11" fillId="2" borderId="14" xfId="3" applyFont="1" applyFill="1" applyBorder="1" applyAlignment="1">
      <alignment horizontal="center" wrapText="1"/>
    </xf>
    <xf numFmtId="0" fontId="17" fillId="0" borderId="11" xfId="0" applyFont="1" applyFill="1" applyBorder="1" applyAlignment="1">
      <alignment horizontal="center" vertical="center"/>
    </xf>
    <xf numFmtId="43" fontId="0" fillId="0" borderId="11" xfId="6" applyFont="1" applyFill="1" applyBorder="1" applyAlignment="1">
      <alignment horizontal="center"/>
    </xf>
    <xf numFmtId="43" fontId="0" fillId="0" borderId="11" xfId="6" applyFont="1" applyFill="1" applyBorder="1"/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Font="1"/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8">
    <cellStyle name="Comma" xfId="1" builtinId="3"/>
    <cellStyle name="Comma 2 2" xfId="6" xr:uid="{EDB717C2-1360-4A89-96A5-3F3DAE022C4F}"/>
    <cellStyle name="Currency" xfId="2" builtinId="4"/>
    <cellStyle name="Normal" xfId="0" builtinId="0"/>
    <cellStyle name="Normal 11" xfId="3" xr:uid="{79558CFD-B787-4ED6-AAD4-EB105F2A1E1B}"/>
    <cellStyle name="Normal 12 3" xfId="5" xr:uid="{A34D4107-444E-4493-B96C-ADCF65B9DF90}"/>
    <cellStyle name="Normal 13 2" xfId="7" xr:uid="{A7E4E7F5-E0C5-436C-AE66-3ACFC69F9EB1}"/>
    <cellStyle name="Normal 3" xfId="4" xr:uid="{8187DFB0-9DD7-4A03-A49B-86AF87AC3C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dmin%20Services\Management\Rate%20Setting\FY22-23\Agency%20Request\A00%20Spreadsheets\1360\1360%20A00%20083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.ktl.nv.gov/Documents%20and%20Settings/blaird/Fund%20list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v.sharepoint.com/Users/cmurphy/AppData/Local/Microsoft/Windows/INetCache/Content.Outlook/OH7QFCDO/1386%20L01%200514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v-my.sharepoint.com/Admin%20Services/Management%20Analyst%20Section/Rates/FY%2022-23/Agency%20Request/A01%20Spreadsheets/1365/1365%20A01%20110220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.kidd\AppData\Local\Microsoft\Windows\INetCache\Content.Outlook\GIU6XLHR\Master%20Rates%20Workbook%2024-25%20Closing.xlsx" TargetMode="External"/><Relationship Id="rId1" Type="http://schemas.openxmlformats.org/officeDocument/2006/relationships/externalLinkPath" Target="/Users/j.kidd/AppData/Local/Microsoft/Windows/INetCache/Content.Outlook/GIU6XLHR/Master%20Rates%20Workbook%2024-25%20Clos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BalancingYR1"/>
      <sheetName val="BalancingYR2"/>
      <sheetName val=" Charge per BA updated 8.30"/>
      <sheetName val="NEBS - DataMart Positions_Payro"/>
      <sheetName val="RatesYR1"/>
      <sheetName val="RatesYR2"/>
      <sheetName val="RevRsvByDUYR1"/>
      <sheetName val="RevRsvByDUYR2"/>
      <sheetName val="MasterYR1"/>
      <sheetName val="MasterYR2"/>
      <sheetName val="BaseLaborAllocationYR1"/>
      <sheetName val="BaseLaborAllocationYR2"/>
      <sheetName val="LaborAllocationM300YR1"/>
      <sheetName val="LaborAllocationM300YR2"/>
      <sheetName val="AllocationMethodsYR1"/>
      <sheetName val="AllocationMethodsYR2"/>
      <sheetName val="NEBS"/>
      <sheetName val="NEBS130"/>
      <sheetName val="NEBSDU"/>
      <sheetName val="NEBS - DataMart Line Items Qu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D2"/>
          <cell r="F2"/>
          <cell r="H2"/>
          <cell r="J2"/>
        </row>
        <row r="7">
          <cell r="A7" t="str">
            <v>B000</v>
          </cell>
          <cell r="D7">
            <v>0</v>
          </cell>
          <cell r="F7">
            <v>1486450</v>
          </cell>
          <cell r="H7">
            <v>461414</v>
          </cell>
          <cell r="J7">
            <v>1252132.5277777778</v>
          </cell>
        </row>
        <row r="8">
          <cell r="A8" t="str">
            <v>E600</v>
          </cell>
          <cell r="D8">
            <v>0</v>
          </cell>
          <cell r="F8">
            <v>0</v>
          </cell>
          <cell r="H8"/>
          <cell r="J8">
            <v>0</v>
          </cell>
        </row>
        <row r="9">
          <cell r="A9" t="str">
            <v>E710</v>
          </cell>
          <cell r="D9">
            <v>0</v>
          </cell>
          <cell r="F9">
            <v>9154</v>
          </cell>
          <cell r="H9">
            <v>0</v>
          </cell>
          <cell r="J9">
            <v>10552.527777777777</v>
          </cell>
        </row>
        <row r="10">
          <cell r="A10" t="str">
            <v>E805</v>
          </cell>
          <cell r="D10">
            <v>0</v>
          </cell>
          <cell r="F10">
            <v>0</v>
          </cell>
          <cell r="H10">
            <v>0</v>
          </cell>
          <cell r="J10">
            <v>0</v>
          </cell>
        </row>
        <row r="11">
          <cell r="A11" t="str">
            <v>M100</v>
          </cell>
          <cell r="D11">
            <v>0</v>
          </cell>
          <cell r="F11">
            <v>-37</v>
          </cell>
          <cell r="H11">
            <v>0</v>
          </cell>
          <cell r="J11">
            <v>-42.652777777777779</v>
          </cell>
        </row>
        <row r="12">
          <cell r="A12" t="str">
            <v>M150</v>
          </cell>
          <cell r="D12">
            <v>0</v>
          </cell>
          <cell r="F12">
            <v>23982</v>
          </cell>
          <cell r="H12">
            <v>0</v>
          </cell>
          <cell r="J12">
            <v>27645.916666666668</v>
          </cell>
        </row>
        <row r="13">
          <cell r="A13" t="str">
            <v>M300</v>
          </cell>
          <cell r="D13">
            <v>0</v>
          </cell>
          <cell r="F13">
            <v>0</v>
          </cell>
          <cell r="H13">
            <v>0</v>
          </cell>
          <cell r="J13">
            <v>0</v>
          </cell>
        </row>
        <row r="14">
          <cell r="A14"/>
          <cell r="D14">
            <v>0</v>
          </cell>
          <cell r="F14">
            <v>0</v>
          </cell>
          <cell r="H14">
            <v>0</v>
          </cell>
          <cell r="J14">
            <v>0</v>
          </cell>
        </row>
        <row r="15">
          <cell r="A15"/>
          <cell r="D15">
            <v>0</v>
          </cell>
          <cell r="F15">
            <v>0</v>
          </cell>
          <cell r="H15">
            <v>0</v>
          </cell>
          <cell r="J15">
            <v>0</v>
          </cell>
        </row>
        <row r="16">
          <cell r="A16"/>
          <cell r="D16">
            <v>0</v>
          </cell>
          <cell r="F16">
            <v>0</v>
          </cell>
          <cell r="H16">
            <v>0</v>
          </cell>
          <cell r="J16">
            <v>0</v>
          </cell>
        </row>
        <row r="17">
          <cell r="A17" t="str">
            <v xml:space="preserve">Smoothing </v>
          </cell>
          <cell r="D17">
            <v>0</v>
          </cell>
          <cell r="F17">
            <v>0</v>
          </cell>
          <cell r="H17">
            <v>-109533.5</v>
          </cell>
          <cell r="J17">
            <v>109533.5</v>
          </cell>
        </row>
        <row r="18">
          <cell r="D18"/>
          <cell r="F18"/>
          <cell r="H18"/>
          <cell r="J18"/>
        </row>
        <row r="19">
          <cell r="A19"/>
          <cell r="D19"/>
          <cell r="F19"/>
          <cell r="H19"/>
          <cell r="J19"/>
        </row>
        <row r="20">
          <cell r="A20"/>
          <cell r="D20"/>
          <cell r="F20"/>
          <cell r="H20"/>
          <cell r="J20"/>
        </row>
        <row r="21">
          <cell r="A21"/>
          <cell r="D21"/>
          <cell r="F21"/>
          <cell r="H21"/>
          <cell r="J21"/>
        </row>
      </sheetData>
      <sheetData sheetId="8">
        <row r="2">
          <cell r="D2"/>
          <cell r="F2"/>
          <cell r="J2"/>
        </row>
        <row r="7">
          <cell r="A7" t="str">
            <v>B000</v>
          </cell>
          <cell r="D7">
            <v>0</v>
          </cell>
          <cell r="F7">
            <v>1478273</v>
          </cell>
          <cell r="J7">
            <v>1477023.7361111112</v>
          </cell>
        </row>
        <row r="8">
          <cell r="A8" t="str">
            <v>E600</v>
          </cell>
          <cell r="D8">
            <v>0</v>
          </cell>
          <cell r="F8">
            <v>0</v>
          </cell>
          <cell r="J8">
            <v>0</v>
          </cell>
        </row>
        <row r="9">
          <cell r="A9" t="str">
            <v>E710</v>
          </cell>
          <cell r="D9">
            <v>0</v>
          </cell>
          <cell r="F9">
            <v>5996</v>
          </cell>
          <cell r="J9">
            <v>5513.5277777777774</v>
          </cell>
        </row>
        <row r="10">
          <cell r="A10" t="str">
            <v>E805</v>
          </cell>
          <cell r="D10">
            <v>0</v>
          </cell>
          <cell r="F10">
            <v>0</v>
          </cell>
          <cell r="J10">
            <v>0</v>
          </cell>
        </row>
        <row r="11">
          <cell r="A11" t="str">
            <v>M100</v>
          </cell>
          <cell r="D11">
            <v>0</v>
          </cell>
          <cell r="F11">
            <v>-37</v>
          </cell>
          <cell r="J11">
            <v>-37</v>
          </cell>
        </row>
        <row r="12">
          <cell r="A12" t="str">
            <v>M150</v>
          </cell>
          <cell r="D12">
            <v>0</v>
          </cell>
          <cell r="F12">
            <v>26474</v>
          </cell>
          <cell r="J12">
            <v>26854.722222222223</v>
          </cell>
        </row>
        <row r="13">
          <cell r="A13" t="str">
            <v>M300</v>
          </cell>
          <cell r="D13">
            <v>0</v>
          </cell>
          <cell r="F13">
            <v>0</v>
          </cell>
          <cell r="J13">
            <v>0</v>
          </cell>
        </row>
        <row r="14">
          <cell r="A14"/>
          <cell r="D14">
            <v>0</v>
          </cell>
          <cell r="F14">
            <v>0</v>
          </cell>
          <cell r="J14">
            <v>0</v>
          </cell>
        </row>
        <row r="15">
          <cell r="A15"/>
          <cell r="D15">
            <v>0</v>
          </cell>
          <cell r="F15">
            <v>0</v>
          </cell>
          <cell r="J15">
            <v>0</v>
          </cell>
        </row>
        <row r="16">
          <cell r="A16"/>
          <cell r="D16">
            <v>0</v>
          </cell>
          <cell r="F16">
            <v>0</v>
          </cell>
          <cell r="J16">
            <v>0</v>
          </cell>
        </row>
        <row r="17">
          <cell r="A17" t="str">
            <v>Smoothing</v>
          </cell>
          <cell r="D17">
            <v>0</v>
          </cell>
          <cell r="F17">
            <v>0</v>
          </cell>
          <cell r="J17">
            <v>-109533.5</v>
          </cell>
        </row>
        <row r="18">
          <cell r="A18"/>
          <cell r="D18"/>
          <cell r="F18"/>
          <cell r="J18"/>
        </row>
        <row r="19">
          <cell r="A19"/>
          <cell r="D19"/>
          <cell r="F19"/>
          <cell r="J19"/>
        </row>
        <row r="20">
          <cell r="A20"/>
          <cell r="D20"/>
          <cell r="F20"/>
          <cell r="J20"/>
        </row>
        <row r="21">
          <cell r="A21"/>
          <cell r="D21"/>
          <cell r="F21"/>
          <cell r="J21"/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Macro1"/>
    </sheetNames>
    <sheetDataSet>
      <sheetData sheetId="0"/>
      <sheetData sheetId="1">
        <row r="32">
          <cell r="A32" t="str">
            <v>Recover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1A. Silvernet Calc"/>
      <sheetName val="1A. Silvernet by BA"/>
      <sheetName val="Revenue Need"/>
      <sheetName val="RevRsvByDUYR1"/>
      <sheetName val="RevRsvByDUYR2"/>
      <sheetName val="MasterYR1"/>
      <sheetName val="1386 18 Exp"/>
      <sheetName val="MasterYR2"/>
      <sheetName val="BaseLaborAllocationYR1"/>
      <sheetName val="BaseLaborAllocationYR2"/>
      <sheetName val="Labor Allocation M300"/>
      <sheetName val="AllocationMethodsYR1"/>
      <sheetName val="AllocationMethodsYR2"/>
      <sheetName val="NEBS"/>
      <sheetName val="NEBS130"/>
      <sheetName val="NEBSDU"/>
      <sheetName val="Silvernet Tiers"/>
      <sheetName val="GF Loan"/>
      <sheetName val="NEBS - DataMart Line Items Quer"/>
    </sheetNames>
    <sheetDataSet>
      <sheetData sheetId="0"/>
      <sheetData sheetId="1"/>
      <sheetData sheetId="2"/>
      <sheetData sheetId="3">
        <row r="3">
          <cell r="D3">
            <v>5851066.5873610787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mparison"/>
      <sheetName val="Billable Hours Calc"/>
      <sheetName val="INPUT"/>
      <sheetName val="RatesYR1"/>
      <sheetName val="RatesYR2"/>
      <sheetName val=" Utilization 20 21"/>
      <sheetName val="Exp Help Desk FTE"/>
      <sheetName val="RevRsvByDUYR1"/>
      <sheetName val="RevRsvByDUYR2"/>
      <sheetName val="Op Stmt"/>
      <sheetName val="Op stmnt"/>
      <sheetName val="OT rate calcs"/>
      <sheetName val="MasterYR1"/>
      <sheetName val="MasterYR2"/>
      <sheetName val="BaseLaborAllocationYR1"/>
      <sheetName val="BaseLaborAllocationYR2"/>
      <sheetName val="Labor Allocation M300"/>
      <sheetName val="AllocationMethodsYR1"/>
      <sheetName val="AllocationMethodsYR2"/>
      <sheetName val="NEBS - DataMart Line Items"/>
      <sheetName val="NEBS"/>
      <sheetName val="NEBS130"/>
      <sheetName val="130 Report"/>
      <sheetName val="NEBSDU"/>
      <sheetName val="VendorServices"/>
      <sheetName val="5. DB Hosting"/>
      <sheetName val="DB Hosting FY2021"/>
      <sheetName val="NEBS - DataMart Positions_Pay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tes w-History MASTER"/>
      <sheetName val="Tiered Rates MASTER"/>
      <sheetName val="1. PC-LAN"/>
      <sheetName val="2. AgencyIT "/>
      <sheetName val="3. ExpHelpDesk"/>
      <sheetName val="4. Database Hosting"/>
      <sheetName val=" 5.BPS"/>
      <sheetName val="6. UNIX"/>
      <sheetName val="7. 1385 Mainframe"/>
      <sheetName val="8.Print Management"/>
      <sheetName val="9a. WebSrvr Alloc"/>
      <sheetName val="9b. WebSrvr Util by BA"/>
      <sheetName val="10.Server Hosting Utilizations"/>
      <sheetName val="11. VirtualServer"/>
      <sheetName val="12. DiskStorage"/>
      <sheetName val="13a. Silvernet Calc"/>
      <sheetName val="13b. Silvernet by BA"/>
      <sheetName val="14. Microwave NTS"/>
      <sheetName val="15.NCAS Readers"/>
      <sheetName val="16. Infra Assmt"/>
      <sheetName val="17.Security Assessment"/>
      <sheetName val="18. IT Admin CostAlloc"/>
      <sheetName val="19. 1385 Rent CostAlloc"/>
      <sheetName val="20. 1386 Staff CostAlloc"/>
      <sheetName val="FTE Download"/>
      <sheetName val="Board FTE"/>
      <sheetName val="BAs"/>
      <sheetName val="Debt"/>
    </sheetNames>
    <sheetDataSet>
      <sheetData sheetId="0" refreshError="1"/>
      <sheetData sheetId="1" refreshError="1"/>
      <sheetData sheetId="2" refreshError="1">
        <row r="3">
          <cell r="H3">
            <v>726.99547776038446</v>
          </cell>
        </row>
      </sheetData>
      <sheetData sheetId="3" refreshError="1">
        <row r="3">
          <cell r="I3">
            <v>467.33953458637001</v>
          </cell>
        </row>
      </sheetData>
      <sheetData sheetId="4" refreshError="1">
        <row r="3">
          <cell r="H3">
            <v>613.63042844651704</v>
          </cell>
        </row>
      </sheetData>
      <sheetData sheetId="5" refreshError="1">
        <row r="6">
          <cell r="G6">
            <v>1.7366376905748848</v>
          </cell>
        </row>
      </sheetData>
      <sheetData sheetId="6" refreshError="1">
        <row r="5">
          <cell r="D5">
            <v>34.75</v>
          </cell>
          <cell r="F5">
            <v>34.75</v>
          </cell>
        </row>
      </sheetData>
      <sheetData sheetId="7" refreshError="1">
        <row r="3">
          <cell r="C3">
            <v>2462.1642710472279</v>
          </cell>
          <cell r="E3">
            <v>2462.1642710472279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20">
          <cell r="C20">
            <v>101.00082508250826</v>
          </cell>
        </row>
        <row r="52">
          <cell r="C52">
            <v>58.286666666666669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7">
          <cell r="B7">
            <v>9.1111675700090338</v>
          </cell>
        </row>
      </sheetData>
      <sheetData sheetId="19" refreshError="1"/>
      <sheetData sheetId="20" refreshError="1">
        <row r="9">
          <cell r="C9">
            <v>108.36</v>
          </cell>
          <cell r="D9">
            <v>108.19000000000001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A138-2EB2-4E60-B720-702BA091B96D}">
  <sheetPr>
    <pageSetUpPr fitToPage="1"/>
  </sheetPr>
  <dimension ref="A1:I38"/>
  <sheetViews>
    <sheetView tabSelected="1" zoomScale="90" zoomScaleNormal="90" workbookViewId="0">
      <selection activeCell="C10" sqref="C10"/>
    </sheetView>
  </sheetViews>
  <sheetFormatPr defaultRowHeight="15" x14ac:dyDescent="0.25"/>
  <cols>
    <col min="1" max="1" width="8.28515625" style="2" customWidth="1"/>
    <col min="2" max="2" width="9.42578125" style="2" customWidth="1"/>
    <col min="3" max="3" width="31.42578125" customWidth="1"/>
    <col min="4" max="4" width="38.5703125" customWidth="1"/>
    <col min="5" max="5" width="31.42578125" customWidth="1"/>
    <col min="6" max="6" width="11.5703125" bestFit="1" customWidth="1"/>
    <col min="7" max="7" width="12.140625" bestFit="1" customWidth="1"/>
    <col min="8" max="8" width="14.7109375" customWidth="1"/>
    <col min="9" max="9" width="21.140625" bestFit="1" customWidth="1"/>
  </cols>
  <sheetData>
    <row r="1" spans="1:9" ht="24.75" customHeight="1" x14ac:dyDescent="0.25">
      <c r="A1" s="79" t="s">
        <v>76</v>
      </c>
      <c r="B1" s="80"/>
      <c r="C1" s="80"/>
      <c r="D1" s="80"/>
      <c r="E1" s="80"/>
      <c r="F1" s="80"/>
      <c r="G1" s="80"/>
    </row>
    <row r="2" spans="1:9" ht="15.75" thickBot="1" x14ac:dyDescent="0.3">
      <c r="A2" s="76" t="s">
        <v>77</v>
      </c>
      <c r="B2" s="76"/>
      <c r="C2" s="76"/>
      <c r="D2" s="76"/>
      <c r="E2" s="76"/>
      <c r="F2" s="76"/>
      <c r="G2" s="76"/>
    </row>
    <row r="3" spans="1:9" s="3" customFormat="1" ht="31.5" customHeight="1" thickBot="1" x14ac:dyDescent="0.3">
      <c r="A3" s="20" t="s">
        <v>3</v>
      </c>
      <c r="B3" s="21" t="s">
        <v>4</v>
      </c>
      <c r="C3" s="22" t="s">
        <v>1</v>
      </c>
      <c r="D3" s="23" t="s">
        <v>75</v>
      </c>
      <c r="E3" s="24" t="s">
        <v>2</v>
      </c>
      <c r="F3" s="20" t="s">
        <v>5</v>
      </c>
      <c r="G3" s="25" t="s">
        <v>6</v>
      </c>
      <c r="H3" s="19"/>
      <c r="I3" s="13"/>
    </row>
    <row r="4" spans="1:9" ht="19.5" customHeight="1" thickBot="1" x14ac:dyDescent="0.3">
      <c r="A4" s="4" t="s">
        <v>86</v>
      </c>
      <c r="B4" s="5"/>
      <c r="C4" s="5"/>
      <c r="D4" s="5"/>
      <c r="E4" s="5"/>
      <c r="F4" s="5"/>
      <c r="G4" s="6"/>
      <c r="H4" s="7"/>
      <c r="I4" s="7"/>
    </row>
    <row r="5" spans="1:9" ht="20.25" customHeight="1" x14ac:dyDescent="0.25">
      <c r="A5" s="39">
        <v>1365</v>
      </c>
      <c r="B5" s="39">
        <v>7506</v>
      </c>
      <c r="C5" s="40" t="s">
        <v>7</v>
      </c>
      <c r="D5" s="41" t="s">
        <v>8</v>
      </c>
      <c r="E5" s="41" t="s">
        <v>9</v>
      </c>
      <c r="F5" s="14">
        <f>'[5]1. PC-LAN'!H3</f>
        <v>726.99547776038446</v>
      </c>
      <c r="G5" s="14">
        <f>'[5]1. PC-LAN'!H3</f>
        <v>726.99547776038446</v>
      </c>
      <c r="H5" s="8"/>
      <c r="I5" s="8"/>
    </row>
    <row r="6" spans="1:9" ht="20.25" customHeight="1" x14ac:dyDescent="0.25">
      <c r="A6" s="28">
        <v>1365</v>
      </c>
      <c r="B6" s="28">
        <v>7507</v>
      </c>
      <c r="C6" s="29" t="s">
        <v>10</v>
      </c>
      <c r="D6" s="30" t="s">
        <v>8</v>
      </c>
      <c r="E6" s="30" t="s">
        <v>9</v>
      </c>
      <c r="F6" s="15">
        <f>'[5]2. AgencyIT '!$I$3</f>
        <v>467.33953458637001</v>
      </c>
      <c r="G6" s="15">
        <f>'[5]2. AgencyIT '!$I$3</f>
        <v>467.33953458637001</v>
      </c>
      <c r="H6" s="8"/>
      <c r="I6" s="8"/>
    </row>
    <row r="7" spans="1:9" ht="20.25" customHeight="1" x14ac:dyDescent="0.25">
      <c r="A7" s="28">
        <v>1365</v>
      </c>
      <c r="B7" s="28">
        <v>7508</v>
      </c>
      <c r="C7" s="29" t="s">
        <v>11</v>
      </c>
      <c r="D7" s="30" t="s">
        <v>8</v>
      </c>
      <c r="E7" s="30" t="s">
        <v>12</v>
      </c>
      <c r="F7" s="15">
        <f>'[5]3. ExpHelpDesk'!H3</f>
        <v>613.63042844651704</v>
      </c>
      <c r="G7" s="15">
        <f>'[5]3. ExpHelpDesk'!H3</f>
        <v>613.63042844651704</v>
      </c>
      <c r="H7" s="8"/>
      <c r="I7" s="8"/>
    </row>
    <row r="8" spans="1:9" ht="20.25" customHeight="1" x14ac:dyDescent="0.25">
      <c r="A8" s="33">
        <v>1365</v>
      </c>
      <c r="B8" s="38">
        <v>7510</v>
      </c>
      <c r="C8" s="34" t="s">
        <v>13</v>
      </c>
      <c r="D8" s="35" t="s">
        <v>14</v>
      </c>
      <c r="E8" s="35" t="s">
        <v>15</v>
      </c>
      <c r="F8" s="15">
        <v>92.43</v>
      </c>
      <c r="G8" s="15">
        <f>F8</f>
        <v>92.43</v>
      </c>
      <c r="H8" s="8"/>
      <c r="I8" s="8"/>
    </row>
    <row r="9" spans="1:9" ht="20.25" customHeight="1" x14ac:dyDescent="0.25">
      <c r="A9" s="9">
        <v>1365</v>
      </c>
      <c r="B9" s="38">
        <v>7511</v>
      </c>
      <c r="C9" s="26" t="s">
        <v>16</v>
      </c>
      <c r="D9" s="27" t="s">
        <v>14</v>
      </c>
      <c r="E9" s="27" t="s">
        <v>15</v>
      </c>
      <c r="F9" s="32">
        <v>95.45</v>
      </c>
      <c r="G9" s="32">
        <f>F9</f>
        <v>95.45</v>
      </c>
      <c r="H9" s="8"/>
      <c r="I9" s="8"/>
    </row>
    <row r="10" spans="1:9" ht="20.25" customHeight="1" thickBot="1" x14ac:dyDescent="0.3">
      <c r="A10" s="42">
        <v>1365</v>
      </c>
      <c r="B10" s="43">
        <v>7546</v>
      </c>
      <c r="C10" s="44" t="s">
        <v>17</v>
      </c>
      <c r="D10" s="45" t="s">
        <v>18</v>
      </c>
      <c r="E10" s="45" t="s">
        <v>15</v>
      </c>
      <c r="F10" s="46">
        <f>'[5]4. Database Hosting'!G6</f>
        <v>1.7366376905748848</v>
      </c>
      <c r="G10" s="46">
        <f>F10</f>
        <v>1.7366376905748848</v>
      </c>
      <c r="H10" s="8"/>
      <c r="I10" s="8"/>
    </row>
    <row r="11" spans="1:9" ht="18.75" customHeight="1" thickBot="1" x14ac:dyDescent="0.3">
      <c r="A11" s="4" t="s">
        <v>20</v>
      </c>
      <c r="B11" s="5"/>
      <c r="C11" s="5"/>
      <c r="D11" s="5"/>
      <c r="E11" s="5" t="s">
        <v>0</v>
      </c>
      <c r="F11" s="5"/>
      <c r="G11" s="6"/>
      <c r="H11" s="8"/>
      <c r="I11" s="8"/>
    </row>
    <row r="12" spans="1:9" s="10" customFormat="1" ht="20.25" customHeight="1" x14ac:dyDescent="0.25">
      <c r="A12" s="9">
        <v>1385</v>
      </c>
      <c r="B12" s="9">
        <v>7547</v>
      </c>
      <c r="C12" s="26" t="s">
        <v>21</v>
      </c>
      <c r="D12" s="27" t="s">
        <v>22</v>
      </c>
      <c r="E12" s="27" t="s">
        <v>15</v>
      </c>
      <c r="F12" s="32">
        <f>'[5] 5.BPS'!D5</f>
        <v>34.75</v>
      </c>
      <c r="G12" s="32">
        <f>'[5] 5.BPS'!F5</f>
        <v>34.75</v>
      </c>
      <c r="H12" s="8"/>
      <c r="I12" s="8"/>
    </row>
    <row r="13" spans="1:9" ht="20.25" customHeight="1" x14ac:dyDescent="0.25">
      <c r="A13" s="28">
        <v>1385</v>
      </c>
      <c r="B13" s="33">
        <v>7540</v>
      </c>
      <c r="C13" s="31" t="s">
        <v>23</v>
      </c>
      <c r="D13" s="30" t="s">
        <v>24</v>
      </c>
      <c r="E13" s="30" t="s">
        <v>9</v>
      </c>
      <c r="F13" s="16">
        <f>'[5]6. UNIX'!C3</f>
        <v>2462.1642710472279</v>
      </c>
      <c r="G13" s="16">
        <f>'[5]6. UNIX'!E3</f>
        <v>2462.1642710472279</v>
      </c>
      <c r="H13" s="8"/>
      <c r="I13" s="8"/>
    </row>
    <row r="14" spans="1:9" ht="20.25" customHeight="1" x14ac:dyDescent="0.25">
      <c r="A14" s="33">
        <v>1385</v>
      </c>
      <c r="B14" s="33">
        <v>7515</v>
      </c>
      <c r="C14" s="34" t="s">
        <v>25</v>
      </c>
      <c r="D14" s="35" t="s">
        <v>26</v>
      </c>
      <c r="E14" s="30" t="s">
        <v>9</v>
      </c>
      <c r="F14" s="16">
        <v>27.93</v>
      </c>
      <c r="G14" s="16">
        <f>F14</f>
        <v>27.93</v>
      </c>
      <c r="H14" s="8"/>
    </row>
    <row r="15" spans="1:9" ht="20.25" customHeight="1" x14ac:dyDescent="0.25">
      <c r="A15" s="28">
        <v>1385</v>
      </c>
      <c r="B15" s="33">
        <v>7529</v>
      </c>
      <c r="C15" s="31" t="s">
        <v>27</v>
      </c>
      <c r="D15" s="35" t="s">
        <v>80</v>
      </c>
      <c r="E15" s="30" t="s">
        <v>15</v>
      </c>
      <c r="F15" s="16">
        <v>0.99</v>
      </c>
      <c r="G15" s="16">
        <f>F15</f>
        <v>0.99</v>
      </c>
      <c r="H15" s="8"/>
      <c r="I15" s="8"/>
    </row>
    <row r="16" spans="1:9" ht="20.25" customHeight="1" x14ac:dyDescent="0.25">
      <c r="A16" s="28">
        <v>1385</v>
      </c>
      <c r="B16" s="33">
        <v>7532</v>
      </c>
      <c r="C16" s="31" t="s">
        <v>85</v>
      </c>
      <c r="D16" s="35" t="s">
        <v>28</v>
      </c>
      <c r="E16" s="30" t="s">
        <v>15</v>
      </c>
      <c r="F16" s="52" t="s">
        <v>29</v>
      </c>
      <c r="G16" s="52" t="s">
        <v>29</v>
      </c>
      <c r="H16" s="8"/>
      <c r="I16" s="8"/>
    </row>
    <row r="17" spans="1:9" ht="20.25" customHeight="1" x14ac:dyDescent="0.25">
      <c r="A17" s="28">
        <v>1385</v>
      </c>
      <c r="B17" s="28">
        <v>7535</v>
      </c>
      <c r="C17" s="31" t="s">
        <v>30</v>
      </c>
      <c r="D17" s="30" t="s">
        <v>31</v>
      </c>
      <c r="E17" s="30" t="s">
        <v>15</v>
      </c>
      <c r="F17" s="16">
        <f>'[5]10.Server Hosting Utilizations'!C52</f>
        <v>58.286666666666669</v>
      </c>
      <c r="G17" s="16">
        <f>F17</f>
        <v>58.286666666666669</v>
      </c>
      <c r="H17" s="8"/>
      <c r="I17" s="8"/>
    </row>
    <row r="18" spans="1:9" ht="20.25" customHeight="1" x14ac:dyDescent="0.25">
      <c r="A18" s="28">
        <v>1385</v>
      </c>
      <c r="B18" s="28">
        <v>7536</v>
      </c>
      <c r="C18" s="31" t="s">
        <v>32</v>
      </c>
      <c r="D18" s="30" t="s">
        <v>33</v>
      </c>
      <c r="E18" s="30" t="s">
        <v>15</v>
      </c>
      <c r="F18" s="16">
        <f>'[5]10.Server Hosting Utilizations'!C20</f>
        <v>101.00082508250826</v>
      </c>
      <c r="G18" s="16">
        <f>F18</f>
        <v>101.00082508250826</v>
      </c>
      <c r="H18" s="8"/>
      <c r="I18" s="8"/>
    </row>
    <row r="19" spans="1:9" s="3" customFormat="1" ht="30" x14ac:dyDescent="0.25">
      <c r="A19" s="36">
        <v>1385</v>
      </c>
      <c r="B19" s="36">
        <v>7537</v>
      </c>
      <c r="C19" s="29" t="s">
        <v>82</v>
      </c>
      <c r="D19" s="30" t="s">
        <v>33</v>
      </c>
      <c r="E19" s="30" t="s">
        <v>15</v>
      </c>
      <c r="F19" s="16" t="s">
        <v>45</v>
      </c>
      <c r="G19" s="16" t="s">
        <v>45</v>
      </c>
      <c r="H19" s="8"/>
      <c r="I19" s="8"/>
    </row>
    <row r="20" spans="1:9" s="3" customFormat="1" ht="20.25" customHeight="1" x14ac:dyDescent="0.25">
      <c r="A20" s="36">
        <v>1385</v>
      </c>
      <c r="B20" s="36">
        <v>7548</v>
      </c>
      <c r="C20" s="29" t="s">
        <v>34</v>
      </c>
      <c r="D20" s="30" t="s">
        <v>35</v>
      </c>
      <c r="E20" s="30" t="s">
        <v>15</v>
      </c>
      <c r="F20" s="16">
        <v>61.09</v>
      </c>
      <c r="G20" s="16">
        <f>F20</f>
        <v>61.09</v>
      </c>
      <c r="H20" s="8"/>
      <c r="I20" s="8"/>
    </row>
    <row r="21" spans="1:9" ht="20.25" customHeight="1" thickBot="1" x14ac:dyDescent="0.3">
      <c r="A21" s="42">
        <v>1385</v>
      </c>
      <c r="B21" s="47">
        <v>7531</v>
      </c>
      <c r="C21" s="44" t="s">
        <v>36</v>
      </c>
      <c r="D21" s="45" t="s">
        <v>18</v>
      </c>
      <c r="E21" s="45" t="s">
        <v>15</v>
      </c>
      <c r="F21" s="48">
        <v>3.8300000000000001E-2</v>
      </c>
      <c r="G21" s="48">
        <f>F21</f>
        <v>3.8300000000000001E-2</v>
      </c>
      <c r="H21" s="8"/>
      <c r="I21" s="8"/>
    </row>
    <row r="22" spans="1:9" ht="19.5" customHeight="1" thickBot="1" x14ac:dyDescent="0.3">
      <c r="A22" s="4" t="s">
        <v>37</v>
      </c>
      <c r="B22" s="5"/>
      <c r="C22" s="5"/>
      <c r="D22" s="5"/>
      <c r="E22" s="5"/>
      <c r="F22" s="5"/>
      <c r="G22" s="6"/>
      <c r="H22" s="8"/>
      <c r="I22" s="8"/>
    </row>
    <row r="23" spans="1:9" s="11" customFormat="1" ht="20.25" customHeight="1" thickBot="1" x14ac:dyDescent="0.3">
      <c r="A23" s="49">
        <v>1386</v>
      </c>
      <c r="B23" s="49">
        <v>7542</v>
      </c>
      <c r="C23" s="50" t="s">
        <v>38</v>
      </c>
      <c r="D23" s="51" t="s">
        <v>39</v>
      </c>
      <c r="E23" s="51" t="s">
        <v>9</v>
      </c>
      <c r="F23" s="52" t="s">
        <v>29</v>
      </c>
      <c r="G23" s="52" t="s">
        <v>29</v>
      </c>
      <c r="H23" s="8"/>
      <c r="I23" s="8"/>
    </row>
    <row r="24" spans="1:9" ht="19.5" customHeight="1" thickBot="1" x14ac:dyDescent="0.3">
      <c r="A24" s="4" t="s">
        <v>40</v>
      </c>
      <c r="B24" s="5"/>
      <c r="C24" s="5"/>
      <c r="D24" s="5"/>
      <c r="E24" s="5"/>
      <c r="F24" s="5"/>
      <c r="G24" s="6"/>
      <c r="H24" s="8"/>
      <c r="I24" s="8"/>
    </row>
    <row r="25" spans="1:9" ht="20.25" customHeight="1" x14ac:dyDescent="0.25">
      <c r="A25" s="39">
        <v>1387</v>
      </c>
      <c r="B25" s="53">
        <v>7289</v>
      </c>
      <c r="C25" s="54" t="s">
        <v>41</v>
      </c>
      <c r="D25" s="41" t="s">
        <v>42</v>
      </c>
      <c r="E25" s="41" t="s">
        <v>15</v>
      </c>
      <c r="F25" s="55">
        <v>18.66</v>
      </c>
      <c r="G25" s="55">
        <f>F25</f>
        <v>18.66</v>
      </c>
      <c r="H25" s="8"/>
      <c r="I25" s="8"/>
    </row>
    <row r="26" spans="1:9" ht="20.25" customHeight="1" x14ac:dyDescent="0.25">
      <c r="A26" s="28">
        <v>1387</v>
      </c>
      <c r="B26" s="28">
        <v>7509</v>
      </c>
      <c r="C26" s="35" t="s">
        <v>43</v>
      </c>
      <c r="D26" s="30" t="s">
        <v>44</v>
      </c>
      <c r="E26" s="30" t="s">
        <v>15</v>
      </c>
      <c r="F26" s="17" t="s">
        <v>45</v>
      </c>
      <c r="G26" s="17" t="str">
        <f>F26</f>
        <v>eliminated</v>
      </c>
      <c r="H26" s="8"/>
      <c r="I26" s="8"/>
    </row>
    <row r="27" spans="1:9" ht="20.25" customHeight="1" x14ac:dyDescent="0.25">
      <c r="A27" s="28">
        <v>1387</v>
      </c>
      <c r="B27" s="28">
        <v>7297</v>
      </c>
      <c r="C27" s="37" t="s">
        <v>46</v>
      </c>
      <c r="D27" s="30" t="s">
        <v>47</v>
      </c>
      <c r="E27" s="30" t="s">
        <v>15</v>
      </c>
      <c r="F27" s="18">
        <v>0.214</v>
      </c>
      <c r="G27" s="18">
        <f>F27</f>
        <v>0.214</v>
      </c>
      <c r="H27" s="8"/>
      <c r="I27" s="8"/>
    </row>
    <row r="28" spans="1:9" ht="20.25" customHeight="1" thickBot="1" x14ac:dyDescent="0.3">
      <c r="A28" s="42">
        <v>1387</v>
      </c>
      <c r="B28" s="42">
        <v>7296</v>
      </c>
      <c r="C28" s="56" t="s">
        <v>81</v>
      </c>
      <c r="D28" s="45" t="s">
        <v>47</v>
      </c>
      <c r="E28" s="45" t="s">
        <v>15</v>
      </c>
      <c r="F28" s="57" t="s">
        <v>45</v>
      </c>
      <c r="G28" s="57" t="str">
        <f>F28</f>
        <v>eliminated</v>
      </c>
      <c r="H28" s="8"/>
      <c r="I28" s="8"/>
    </row>
    <row r="29" spans="1:9" ht="20.25" customHeight="1" thickBot="1" x14ac:dyDescent="0.3">
      <c r="A29" s="4" t="s">
        <v>48</v>
      </c>
      <c r="B29" s="5"/>
      <c r="C29" s="5"/>
      <c r="D29" s="5"/>
      <c r="E29" s="5"/>
      <c r="F29" s="5"/>
      <c r="G29" s="6"/>
      <c r="H29" s="8"/>
      <c r="I29" s="8"/>
    </row>
    <row r="30" spans="1:9" ht="20.25" customHeight="1" x14ac:dyDescent="0.25">
      <c r="A30" s="39">
        <v>1388</v>
      </c>
      <c r="B30" s="39">
        <v>7550</v>
      </c>
      <c r="C30" s="58" t="s">
        <v>49</v>
      </c>
      <c r="D30" s="58" t="s">
        <v>50</v>
      </c>
      <c r="E30" s="58" t="s">
        <v>51</v>
      </c>
      <c r="F30" s="59">
        <v>4047.25</v>
      </c>
      <c r="G30" s="59">
        <f>F30</f>
        <v>4047.25</v>
      </c>
      <c r="H30" s="8"/>
      <c r="I30" s="8"/>
    </row>
    <row r="31" spans="1:9" ht="20.25" customHeight="1" x14ac:dyDescent="0.25">
      <c r="A31" s="28">
        <v>1388</v>
      </c>
      <c r="B31" s="28">
        <v>7551</v>
      </c>
      <c r="C31" s="29" t="s">
        <v>52</v>
      </c>
      <c r="D31" s="29" t="s">
        <v>53</v>
      </c>
      <c r="E31" s="31" t="s">
        <v>51</v>
      </c>
      <c r="F31" s="16">
        <v>1744.85</v>
      </c>
      <c r="G31" s="16">
        <f>F31</f>
        <v>1744.85</v>
      </c>
      <c r="H31" s="8"/>
      <c r="I31" s="8"/>
    </row>
    <row r="32" spans="1:9" ht="20.25" customHeight="1" x14ac:dyDescent="0.25">
      <c r="A32" s="28">
        <v>1388</v>
      </c>
      <c r="B32" s="28">
        <v>7552</v>
      </c>
      <c r="C32" s="31" t="s">
        <v>54</v>
      </c>
      <c r="D32" s="31" t="s">
        <v>55</v>
      </c>
      <c r="E32" s="31" t="s">
        <v>15</v>
      </c>
      <c r="F32" s="16">
        <v>14952.35</v>
      </c>
      <c r="G32" s="16">
        <f t="shared" ref="G32:G33" si="0">F32</f>
        <v>14952.35</v>
      </c>
      <c r="H32" s="8"/>
      <c r="I32" s="8"/>
    </row>
    <row r="33" spans="1:9" ht="20.25" customHeight="1" thickBot="1" x14ac:dyDescent="0.3">
      <c r="A33" s="42">
        <v>1388</v>
      </c>
      <c r="B33" s="47">
        <v>7559</v>
      </c>
      <c r="C33" s="60" t="s">
        <v>56</v>
      </c>
      <c r="D33" s="44" t="s">
        <v>57</v>
      </c>
      <c r="E33" s="44" t="s">
        <v>15</v>
      </c>
      <c r="F33" s="61">
        <v>267.8</v>
      </c>
      <c r="G33" s="61">
        <f t="shared" si="0"/>
        <v>267.8</v>
      </c>
      <c r="H33" s="8"/>
      <c r="I33" s="8"/>
    </row>
    <row r="34" spans="1:9" ht="19.5" customHeight="1" thickBot="1" x14ac:dyDescent="0.3">
      <c r="A34" s="4" t="s">
        <v>58</v>
      </c>
      <c r="B34" s="5"/>
      <c r="C34" s="5"/>
      <c r="D34" s="5"/>
      <c r="E34" s="5"/>
      <c r="F34" s="5"/>
      <c r="G34" s="6"/>
      <c r="H34" s="8"/>
      <c r="I34" s="8"/>
    </row>
    <row r="35" spans="1:9" ht="20.25" customHeight="1" thickBot="1" x14ac:dyDescent="0.3">
      <c r="A35" s="12">
        <v>1389</v>
      </c>
      <c r="B35" s="12">
        <v>7557</v>
      </c>
      <c r="C35" s="62" t="s">
        <v>59</v>
      </c>
      <c r="D35" s="62" t="s">
        <v>60</v>
      </c>
      <c r="E35" s="62" t="s">
        <v>15</v>
      </c>
      <c r="F35" s="63">
        <f>'[5]15.NCAS Readers'!B7</f>
        <v>9.1111675700090338</v>
      </c>
      <c r="G35" s="63">
        <f>F35</f>
        <v>9.1111675700090338</v>
      </c>
      <c r="H35" s="8"/>
      <c r="I35" s="8"/>
    </row>
    <row r="36" spans="1:9" ht="19.5" customHeight="1" thickBot="1" x14ac:dyDescent="0.3">
      <c r="A36" s="4" t="s">
        <v>61</v>
      </c>
      <c r="B36" s="5"/>
      <c r="C36" s="5"/>
      <c r="D36" s="5"/>
      <c r="E36" s="5"/>
      <c r="F36" s="5"/>
      <c r="G36" s="6"/>
      <c r="H36" s="8"/>
      <c r="I36" s="8"/>
    </row>
    <row r="37" spans="1:9" ht="30" x14ac:dyDescent="0.25">
      <c r="A37" s="64" t="s">
        <v>63</v>
      </c>
      <c r="B37" s="39">
        <v>7554</v>
      </c>
      <c r="C37" s="58" t="s">
        <v>62</v>
      </c>
      <c r="D37" s="58" t="s">
        <v>8</v>
      </c>
      <c r="E37" s="58" t="s">
        <v>9</v>
      </c>
      <c r="F37" s="59">
        <v>308.45</v>
      </c>
      <c r="G37" s="59">
        <v>307.79000000000002</v>
      </c>
      <c r="H37" s="8"/>
      <c r="I37" s="8"/>
    </row>
    <row r="38" spans="1:9" ht="20.25" customHeight="1" x14ac:dyDescent="0.25">
      <c r="A38" s="28">
        <v>1389</v>
      </c>
      <c r="B38" s="28">
        <v>7556</v>
      </c>
      <c r="C38" s="31" t="s">
        <v>64</v>
      </c>
      <c r="D38" s="31" t="s">
        <v>8</v>
      </c>
      <c r="E38" s="31" t="s">
        <v>9</v>
      </c>
      <c r="F38" s="16">
        <f>'[5]17.Security Assessment'!C9</f>
        <v>108.36</v>
      </c>
      <c r="G38" s="16">
        <f>'[5]17.Security Assessment'!D9</f>
        <v>108.19000000000001</v>
      </c>
      <c r="H38" s="8"/>
      <c r="I38" s="8"/>
    </row>
  </sheetData>
  <mergeCells count="3">
    <mergeCell ref="A1:G1"/>
    <mergeCell ref="A2:G2"/>
    <mergeCell ref="H3:I3"/>
  </mergeCells>
  <printOptions horizontalCentered="1" verticalCentered="1"/>
  <pageMargins left="0.25" right="0.25" top="0.35" bottom="0.6" header="0.17" footer="0.17"/>
  <pageSetup paperSize="5" scale="53" orientation="landscape" r:id="rId1"/>
  <headerFooter>
    <oddFooter xml:space="preserve">&amp;L&amp;9
&amp;Z, &amp;F, &amp;A&amp;R&amp;9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C43FF-950B-44FD-A6B6-F234E235E4AC}">
  <sheetPr>
    <pageSetUpPr fitToPage="1"/>
  </sheetPr>
  <dimension ref="A1:K22"/>
  <sheetViews>
    <sheetView workbookViewId="0">
      <selection activeCell="E10" sqref="E10"/>
    </sheetView>
  </sheetViews>
  <sheetFormatPr defaultRowHeight="15" x14ac:dyDescent="0.25"/>
  <cols>
    <col min="1" max="1" width="13.140625" customWidth="1"/>
    <col min="2" max="2" width="40.7109375" customWidth="1"/>
    <col min="3" max="4" width="16.5703125" customWidth="1"/>
    <col min="5" max="5" width="22.85546875" bestFit="1" customWidth="1"/>
    <col min="6" max="6" width="21.140625" customWidth="1"/>
    <col min="7" max="7" width="17.42578125" bestFit="1" customWidth="1"/>
    <col min="8" max="8" width="16" bestFit="1" customWidth="1"/>
    <col min="9" max="9" width="16.85546875" customWidth="1"/>
    <col min="10" max="10" width="15.7109375" customWidth="1"/>
    <col min="11" max="11" width="16.85546875" bestFit="1" customWidth="1"/>
  </cols>
  <sheetData>
    <row r="1" spans="1:11" ht="15.75" x14ac:dyDescent="0.25">
      <c r="A1" s="77" t="s">
        <v>78</v>
      </c>
      <c r="B1" s="78"/>
      <c r="C1" s="78"/>
      <c r="D1" s="65"/>
      <c r="E1" s="65"/>
      <c r="F1" s="65"/>
      <c r="G1" s="65"/>
      <c r="H1" s="65"/>
      <c r="I1" s="65"/>
      <c r="J1" s="65"/>
      <c r="K1" s="65"/>
    </row>
    <row r="2" spans="1:11" ht="16.5" thickBot="1" x14ac:dyDescent="0.3">
      <c r="A2" s="76" t="s">
        <v>77</v>
      </c>
      <c r="B2" s="76"/>
      <c r="C2" s="76"/>
      <c r="D2" s="75"/>
      <c r="E2" s="75"/>
      <c r="F2" s="75"/>
      <c r="G2" s="75"/>
      <c r="H2" s="65"/>
      <c r="I2" s="65"/>
      <c r="J2" s="65"/>
      <c r="K2" s="65"/>
    </row>
    <row r="3" spans="1:11" ht="33" customHeight="1" thickBot="1" x14ac:dyDescent="0.3">
      <c r="A3" s="71" t="s">
        <v>83</v>
      </c>
      <c r="B3" s="72"/>
      <c r="C3" s="73"/>
    </row>
    <row r="4" spans="1:11" ht="30" x14ac:dyDescent="0.25">
      <c r="A4" s="66" t="s">
        <v>19</v>
      </c>
      <c r="B4" s="66" t="s">
        <v>79</v>
      </c>
      <c r="C4" s="66" t="s">
        <v>65</v>
      </c>
    </row>
    <row r="5" spans="1:11" ht="15.75" customHeight="1" x14ac:dyDescent="0.25">
      <c r="A5" s="68">
        <v>1</v>
      </c>
      <c r="B5" s="69" t="s">
        <v>66</v>
      </c>
      <c r="C5" s="70">
        <v>13.401699487290811</v>
      </c>
    </row>
    <row r="6" spans="1:11" ht="15.75" customHeight="1" x14ac:dyDescent="0.25">
      <c r="A6" s="68">
        <v>2</v>
      </c>
      <c r="B6" s="69" t="s">
        <v>67</v>
      </c>
      <c r="C6" s="70">
        <v>67.782470367998343</v>
      </c>
    </row>
    <row r="7" spans="1:11" ht="15.75" customHeight="1" x14ac:dyDescent="0.25">
      <c r="A7" s="68">
        <v>3</v>
      </c>
      <c r="B7" s="69" t="s">
        <v>68</v>
      </c>
      <c r="C7" s="70">
        <v>226.05745049499959</v>
      </c>
    </row>
    <row r="8" spans="1:11" x14ac:dyDescent="0.25">
      <c r="A8" s="68">
        <v>4</v>
      </c>
      <c r="B8" s="69" t="s">
        <v>69</v>
      </c>
      <c r="C8" s="70">
        <v>569.81409792935028</v>
      </c>
    </row>
    <row r="9" spans="1:11" x14ac:dyDescent="0.25">
      <c r="A9" s="68">
        <v>5</v>
      </c>
      <c r="B9" s="69" t="s">
        <v>70</v>
      </c>
      <c r="C9" s="70">
        <v>1399.2495205418827</v>
      </c>
    </row>
    <row r="10" spans="1:11" x14ac:dyDescent="0.25">
      <c r="A10" s="68">
        <v>6</v>
      </c>
      <c r="B10" s="69" t="s">
        <v>71</v>
      </c>
      <c r="C10" s="70">
        <v>5376.217825538969</v>
      </c>
    </row>
    <row r="11" spans="1:11" x14ac:dyDescent="0.25">
      <c r="A11" s="68">
        <v>7</v>
      </c>
      <c r="B11" s="69" t="s">
        <v>72</v>
      </c>
      <c r="C11" s="70">
        <v>10391.732779007123</v>
      </c>
    </row>
    <row r="12" spans="1:11" x14ac:dyDescent="0.25">
      <c r="A12" s="68">
        <v>8</v>
      </c>
      <c r="B12" s="69" t="s">
        <v>73</v>
      </c>
      <c r="C12" s="70">
        <v>20074.515629282156</v>
      </c>
    </row>
    <row r="13" spans="1:11" x14ac:dyDescent="0.25">
      <c r="A13" s="68">
        <v>9</v>
      </c>
      <c r="B13" s="69" t="s">
        <v>74</v>
      </c>
      <c r="C13" s="70">
        <v>84818.33996262899</v>
      </c>
    </row>
    <row r="14" spans="1:11" ht="15.75" customHeight="1" thickBot="1" x14ac:dyDescent="0.3">
      <c r="A14" s="74"/>
      <c r="B14" s="74"/>
      <c r="C14" s="74"/>
      <c r="J14" s="1"/>
    </row>
    <row r="15" spans="1:11" ht="28.5" customHeight="1" thickBot="1" x14ac:dyDescent="0.3">
      <c r="A15" s="71" t="s">
        <v>84</v>
      </c>
      <c r="B15" s="72"/>
      <c r="C15" s="73"/>
      <c r="J15" s="1"/>
    </row>
    <row r="16" spans="1:11" ht="30" x14ac:dyDescent="0.25">
      <c r="A16" s="66" t="s">
        <v>19</v>
      </c>
      <c r="B16" s="66" t="s">
        <v>79</v>
      </c>
      <c r="C16" s="67" t="s">
        <v>65</v>
      </c>
      <c r="J16" s="1"/>
    </row>
    <row r="17" spans="1:10" x14ac:dyDescent="0.25">
      <c r="A17" s="68">
        <v>1</v>
      </c>
      <c r="B17" s="69" t="s">
        <v>66</v>
      </c>
      <c r="C17" s="70">
        <v>5.2058333333333335</v>
      </c>
      <c r="J17" s="1"/>
    </row>
    <row r="18" spans="1:10" x14ac:dyDescent="0.25">
      <c r="A18" s="68">
        <v>2</v>
      </c>
      <c r="B18" s="69" t="s">
        <v>67</v>
      </c>
      <c r="C18" s="70">
        <v>12.890833333333333</v>
      </c>
      <c r="J18" s="1"/>
    </row>
    <row r="19" spans="1:10" x14ac:dyDescent="0.25">
      <c r="A19" s="68">
        <v>3</v>
      </c>
      <c r="B19" s="69" t="s">
        <v>68</v>
      </c>
      <c r="C19" s="70">
        <v>16.2425</v>
      </c>
      <c r="J19" s="1"/>
    </row>
    <row r="20" spans="1:10" x14ac:dyDescent="0.25">
      <c r="A20" s="68">
        <v>4</v>
      </c>
      <c r="B20" s="69" t="s">
        <v>69</v>
      </c>
      <c r="C20" s="70">
        <v>20.052499999999998</v>
      </c>
      <c r="J20" s="1"/>
    </row>
    <row r="21" spans="1:10" x14ac:dyDescent="0.25">
      <c r="A21" s="68">
        <v>5</v>
      </c>
      <c r="B21" s="69" t="s">
        <v>70</v>
      </c>
      <c r="C21" s="70">
        <v>35.619999999999997</v>
      </c>
      <c r="J21" s="1"/>
    </row>
    <row r="22" spans="1:10" ht="23.45" customHeight="1" x14ac:dyDescent="0.25">
      <c r="J22" s="1"/>
    </row>
  </sheetData>
  <mergeCells count="4">
    <mergeCell ref="A1:C1"/>
    <mergeCell ref="A3:C3"/>
    <mergeCell ref="A15:C15"/>
    <mergeCell ref="A2:C2"/>
  </mergeCells>
  <printOptions horizontalCentered="1" verticalCentered="1"/>
  <pageMargins left="0.7" right="0.7" top="0.75" bottom="2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Rates w-History MASTER</vt:lpstr>
      <vt:lpstr>Tiered Rates MASTER</vt:lpstr>
      <vt:lpstr>'Rates w-History MASTER'!Print_Area</vt:lpstr>
      <vt:lpstr>'Tiered Rates MASTER'!Print_Area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Kidd</dc:creator>
  <cp:lastModifiedBy>Tiffany Morelli</cp:lastModifiedBy>
  <dcterms:created xsi:type="dcterms:W3CDTF">2023-05-08T16:49:54Z</dcterms:created>
  <dcterms:modified xsi:type="dcterms:W3CDTF">2023-07-12T19:41:12Z</dcterms:modified>
</cp:coreProperties>
</file>